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5440" windowHeight="12660" activeTab="0"/>
  </bookViews>
  <sheets>
    <sheet name="9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<sst xmlns="http://schemas.openxmlformats.org/spreadsheetml/2006/main" count="43" uniqueCount="43">
  <si>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 xml:space="preserve">Отчет </t>
  </si>
  <si>
    <t>Вид услуги</t>
  </si>
  <si>
    <t>Жилой дом</t>
  </si>
  <si>
    <t>собрано</t>
  </si>
  <si>
    <t>затраты</t>
  </si>
  <si>
    <t>общая площадь дома, м2</t>
  </si>
  <si>
    <t>Отопление (включая теплосчетчики), руб.</t>
  </si>
  <si>
    <t>Электроэнергия, руб.</t>
  </si>
  <si>
    <t>в том числе:</t>
  </si>
  <si>
    <t>Управление МКД, руб.</t>
  </si>
  <si>
    <t>Вывоз мусора, руб.</t>
  </si>
  <si>
    <t>Текущий ремонт МОП, руб.</t>
  </si>
  <si>
    <t>Вода и водоотведение, руб.</t>
  </si>
  <si>
    <t>Дополнительные начисления</t>
  </si>
  <si>
    <t>Лифты, руб</t>
  </si>
  <si>
    <t>Техническое и аварийное обслуживание инженерных систем, руб.</t>
  </si>
  <si>
    <t>Содержание общ имущества и управление  МКД, руб.                  в том числе:</t>
  </si>
  <si>
    <t>Аварийно-диспетчерская служба</t>
  </si>
  <si>
    <t>Энергоснабжение МОП, обслуживание</t>
  </si>
  <si>
    <t>Охрана теплового пункта</t>
  </si>
  <si>
    <t>Монтаж охранной сигнализации на ОДО</t>
  </si>
  <si>
    <t>Санитарное содержание здания и придомовой территории , руб</t>
  </si>
  <si>
    <t>с "01" января по "31" декабря 2016г.</t>
  </si>
  <si>
    <t>Собираемость за 2016, %</t>
  </si>
  <si>
    <t>Всего в 2016 год, руб.</t>
  </si>
  <si>
    <t>Итого собрано за 2016 год, руб.</t>
  </si>
  <si>
    <t>о расходовании денежных средств МКД по адресу: 
г. Иркутск, ул.Лыткина, 9/1</t>
  </si>
  <si>
    <t>ул Лыткина 9/1</t>
  </si>
  <si>
    <t>Проектирование узла учета</t>
  </si>
  <si>
    <t>Поступление от провайдеров</t>
  </si>
  <si>
    <t>Поступление за аренду в лифтах</t>
  </si>
  <si>
    <t>Использовали средств по "Текущему ремонту" в 2016 году, руб</t>
  </si>
  <si>
    <t>Итого остаток средств по "Текущему ремонту", на 2017годруб.</t>
  </si>
  <si>
    <t>Манометры</t>
  </si>
  <si>
    <t>Прочие материалы</t>
  </si>
  <si>
    <r>
      <rPr>
        <b/>
        <sz val="12"/>
        <rFont val="Times New Roman"/>
        <family val="1"/>
      </rPr>
      <t>Материалы</t>
    </r>
    <r>
      <rPr>
        <sz val="12"/>
        <rFont val="Times New Roman"/>
        <family val="1"/>
      </rPr>
      <t xml:space="preserve"> : </t>
    </r>
  </si>
  <si>
    <t>Работа (с учетом налогов с ФОТ) :</t>
  </si>
  <si>
    <t>Монтаж напольного щетинистого покрытия</t>
  </si>
  <si>
    <t>Таблички (адрес на дом)</t>
  </si>
  <si>
    <t>Щетинистое покрытие</t>
  </si>
  <si>
    <t>Балансиры</t>
  </si>
  <si>
    <t>Клапан балансировочный</t>
  </si>
  <si>
    <t>Чистка крыши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</si>
</sst>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/>
      <bottom>
        <color indexed="63"/>
      </bottom>
    </border>
    <border>
      <left style="medium"/>
      <right/>
      <top style="thin"/>
      <bottom style="thin"/>
    </border>
    <border>
      <left style="medium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>
        <color indexed="63"/>
      </top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readingOrder="1"/>
    </xf>
    <xf numFmtId="0" fontId="2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justify" wrapText="1"/>
    </xf>
    <xf numFmtId="0" fontId="5" fillId="0" borderId="15" xfId="0" applyFont="1" applyFill="1" applyBorder="1" applyAlignment="1">
      <alignment horizontal="right" vertical="top" wrapText="1"/>
    </xf>
    <xf numFmtId="0" fontId="5" fillId="0" borderId="14" xfId="0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right" vertical="center" wrapText="1"/>
    </xf>
    <xf numFmtId="4" fontId="5" fillId="0" borderId="18" xfId="0" applyNumberFormat="1" applyFont="1" applyFill="1" applyBorder="1" applyAlignment="1">
      <alignment horizontal="right" vertical="center" shrinkToFit="1" readingOrder="1"/>
    </xf>
    <xf numFmtId="4" fontId="3" fillId="0" borderId="19" xfId="0" applyNumberFormat="1" applyFont="1" applyFill="1" applyBorder="1" applyAlignment="1">
      <alignment horizontal="right" vertical="center" shrinkToFit="1" readingOrder="1"/>
    </xf>
    <xf numFmtId="0" fontId="3" fillId="0" borderId="16" xfId="0" applyFont="1" applyBorder="1" applyAlignment="1">
      <alignment vertical="top" wrapText="1"/>
    </xf>
    <xf numFmtId="4" fontId="48" fillId="35" borderId="20" xfId="0" applyNumberFormat="1" applyFont="1" applyFill="1" applyBorder="1" applyAlignment="1">
      <alignment horizontal="right" vertical="center"/>
    </xf>
    <xf numFmtId="4" fontId="48" fillId="35" borderId="18" xfId="0" applyNumberFormat="1" applyFont="1" applyFill="1" applyBorder="1" applyAlignment="1">
      <alignment horizontal="right" vertical="center"/>
    </xf>
    <xf numFmtId="0" fontId="5" fillId="36" borderId="12" xfId="0" applyFont="1" applyFill="1" applyBorder="1" applyAlignment="1">
      <alignment horizontal="center" vertical="top" wrapText="1"/>
    </xf>
    <xf numFmtId="4" fontId="48" fillId="36" borderId="21" xfId="0" applyNumberFormat="1" applyFont="1" applyFill="1" applyBorder="1" applyAlignment="1">
      <alignment vertical="top" wrapText="1"/>
    </xf>
    <xf numFmtId="0" fontId="5" fillId="36" borderId="17" xfId="0" applyFont="1" applyFill="1" applyBorder="1" applyAlignment="1">
      <alignment horizontal="center" vertical="top" wrapText="1"/>
    </xf>
    <xf numFmtId="4" fontId="48" fillId="36" borderId="22" xfId="0" applyNumberFormat="1" applyFont="1" applyFill="1" applyBorder="1" applyAlignment="1">
      <alignment vertical="top" wrapText="1"/>
    </xf>
    <xf numFmtId="4" fontId="48" fillId="36" borderId="23" xfId="0" applyNumberFormat="1" applyFont="1" applyFill="1" applyBorder="1" applyAlignment="1">
      <alignment vertical="top" wrapText="1"/>
    </xf>
    <xf numFmtId="0" fontId="5" fillId="36" borderId="24" xfId="0" applyFont="1" applyFill="1" applyBorder="1" applyAlignment="1">
      <alignment horizontal="center" vertical="top" wrapText="1"/>
    </xf>
    <xf numFmtId="9" fontId="49" fillId="36" borderId="22" xfId="0" applyNumberFormat="1" applyFont="1" applyFill="1" applyBorder="1" applyAlignment="1">
      <alignment vertical="top" wrapText="1"/>
    </xf>
    <xf numFmtId="9" fontId="49" fillId="36" borderId="23" xfId="0" applyNumberFormat="1" applyFont="1" applyFill="1" applyBorder="1" applyAlignment="1">
      <alignment vertical="top" wrapText="1"/>
    </xf>
    <xf numFmtId="4" fontId="5" fillId="0" borderId="25" xfId="0" applyNumberFormat="1" applyFont="1" applyFill="1" applyBorder="1" applyAlignment="1">
      <alignment vertical="center" shrinkToFit="1" readingOrder="1"/>
    </xf>
    <xf numFmtId="4" fontId="5" fillId="0" borderId="19" xfId="0" applyNumberFormat="1" applyFont="1" applyFill="1" applyBorder="1" applyAlignment="1">
      <alignment vertical="center" shrinkToFit="1" readingOrder="1"/>
    </xf>
    <xf numFmtId="4" fontId="5" fillId="0" borderId="26" xfId="0" applyNumberFormat="1" applyFont="1" applyFill="1" applyBorder="1" applyAlignment="1">
      <alignment vertical="center" shrinkToFit="1" readingOrder="1"/>
    </xf>
    <xf numFmtId="4" fontId="5" fillId="0" borderId="27" xfId="0" applyNumberFormat="1" applyFont="1" applyBorder="1" applyAlignment="1">
      <alignment shrinkToFit="1"/>
    </xf>
    <xf numFmtId="4" fontId="3" fillId="0" borderId="25" xfId="0" applyNumberFormat="1" applyFont="1" applyFill="1" applyBorder="1" applyAlignment="1">
      <alignment horizontal="right" vertical="center" shrinkToFit="1" readingOrder="1"/>
    </xf>
    <xf numFmtId="4" fontId="3" fillId="0" borderId="19" xfId="0" applyNumberFormat="1" applyFont="1" applyFill="1" applyBorder="1" applyAlignment="1">
      <alignment horizontal="right" shrinkToFit="1" readingOrder="1"/>
    </xf>
    <xf numFmtId="4" fontId="3" fillId="0" borderId="28" xfId="0" applyNumberFormat="1" applyFont="1" applyFill="1" applyBorder="1" applyAlignment="1">
      <alignment horizontal="right" vertical="center" shrinkToFit="1" readingOrder="1"/>
    </xf>
    <xf numFmtId="4" fontId="3" fillId="0" borderId="11" xfId="0" applyNumberFormat="1" applyFont="1" applyFill="1" applyBorder="1" applyAlignment="1">
      <alignment horizontal="right" vertical="center" shrinkToFit="1" readingOrder="1"/>
    </xf>
    <xf numFmtId="4" fontId="3" fillId="0" borderId="26" xfId="0" applyNumberFormat="1" applyFont="1" applyFill="1" applyBorder="1" applyAlignment="1">
      <alignment horizontal="right" vertical="center" shrinkToFit="1" readingOrder="1"/>
    </xf>
    <xf numFmtId="4" fontId="3" fillId="0" borderId="10" xfId="0" applyNumberFormat="1" applyFont="1" applyFill="1" applyBorder="1" applyAlignment="1">
      <alignment horizontal="right" vertical="center" shrinkToFit="1" readingOrder="1"/>
    </xf>
    <xf numFmtId="4" fontId="3" fillId="0" borderId="27" xfId="0" applyNumberFormat="1" applyFont="1" applyFill="1" applyBorder="1" applyAlignment="1">
      <alignment horizontal="right" vertical="center" shrinkToFit="1" readingOrder="1"/>
    </xf>
    <xf numFmtId="4" fontId="5" fillId="0" borderId="20" xfId="0" applyNumberFormat="1" applyFont="1" applyFill="1" applyBorder="1" applyAlignment="1">
      <alignment horizontal="right" vertical="center" shrinkToFit="1" readingOrder="1"/>
    </xf>
    <xf numFmtId="4" fontId="5" fillId="0" borderId="0" xfId="0" applyNumberFormat="1" applyFont="1" applyFill="1" applyBorder="1" applyAlignment="1">
      <alignment horizontal="right" vertical="center" shrinkToFit="1" readingOrder="1"/>
    </xf>
    <xf numFmtId="4" fontId="5" fillId="0" borderId="29" xfId="0" applyNumberFormat="1" applyFont="1" applyFill="1" applyBorder="1" applyAlignment="1">
      <alignment horizontal="right" vertical="center" shrinkToFit="1" readingOrder="1"/>
    </xf>
    <xf numFmtId="4" fontId="47" fillId="0" borderId="0" xfId="0" applyNumberFormat="1" applyFont="1" applyAlignment="1">
      <alignment/>
    </xf>
    <xf numFmtId="0" fontId="3" fillId="0" borderId="30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 vertical="top" wrapText="1"/>
    </xf>
    <xf numFmtId="4" fontId="5" fillId="0" borderId="32" xfId="0" applyNumberFormat="1" applyFont="1" applyFill="1" applyBorder="1" applyAlignment="1">
      <alignment horizontal="right" vertical="center" shrinkToFit="1" readingOrder="1"/>
    </xf>
    <xf numFmtId="0" fontId="35" fillId="0" borderId="32" xfId="0" applyFont="1" applyBorder="1" applyAlignment="1">
      <alignment/>
    </xf>
    <xf numFmtId="4" fontId="5" fillId="33" borderId="33" xfId="0" applyNumberFormat="1" applyFont="1" applyFill="1" applyBorder="1" applyAlignment="1">
      <alignment horizontal="center" shrinkToFit="1" readingOrder="1"/>
    </xf>
    <xf numFmtId="4" fontId="5" fillId="33" borderId="34" xfId="0" applyNumberFormat="1" applyFont="1" applyFill="1" applyBorder="1" applyAlignment="1">
      <alignment horizontal="center" shrinkToFit="1" readingOrder="1"/>
    </xf>
    <xf numFmtId="4" fontId="5" fillId="0" borderId="35" xfId="0" applyNumberFormat="1" applyFont="1" applyFill="1" applyBorder="1" applyAlignment="1">
      <alignment horizontal="right" vertical="center" shrinkToFit="1" readingOrder="1"/>
    </xf>
    <xf numFmtId="4" fontId="5" fillId="0" borderId="36" xfId="0" applyNumberFormat="1" applyFont="1" applyFill="1" applyBorder="1" applyAlignment="1">
      <alignment horizontal="right" vertical="center" shrinkToFit="1" readingOrder="1"/>
    </xf>
    <xf numFmtId="4" fontId="5" fillId="0" borderId="18" xfId="0" applyNumberFormat="1" applyFont="1" applyFill="1" applyBorder="1" applyAlignment="1">
      <alignment horizontal="right" vertical="center" shrinkToFit="1" readingOrder="1"/>
    </xf>
    <xf numFmtId="4" fontId="5" fillId="0" borderId="37" xfId="0" applyNumberFormat="1" applyFont="1" applyFill="1" applyBorder="1" applyAlignment="1">
      <alignment horizontal="right" vertical="center" shrinkToFit="1" readingOrder="1"/>
    </xf>
    <xf numFmtId="0" fontId="5" fillId="37" borderId="33" xfId="0" applyFont="1" applyFill="1" applyBorder="1" applyAlignment="1">
      <alignment horizontal="center" vertical="top" wrapText="1"/>
    </xf>
    <xf numFmtId="0" fontId="5" fillId="37" borderId="38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37" borderId="30" xfId="0" applyFont="1" applyFill="1" applyBorder="1" applyAlignment="1">
      <alignment horizontal="center" vertical="justify"/>
    </xf>
    <xf numFmtId="0" fontId="5" fillId="37" borderId="41" xfId="0" applyFont="1" applyFill="1" applyBorder="1" applyAlignment="1">
      <alignment horizontal="center" vertical="justify"/>
    </xf>
    <xf numFmtId="0" fontId="5" fillId="37" borderId="34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PageLayoutView="0" workbookViewId="0" topLeftCell="A1">
      <selection activeCell="F31" sqref="F31"/>
    </sheetView>
  </sheetViews>
  <sheetFormatPr defaultColWidth="9.140625" defaultRowHeight="15"/>
  <cols>
    <col min="1" max="1" width="45.8515625" style="0" customWidth="1"/>
    <col min="2" max="3" width="25.8515625" style="0" customWidth="1"/>
  </cols>
  <sheetData>
    <row r="1" spans="1:3" ht="19.5">
      <c r="A1" s="63" t="s">
        <v>0</v>
      </c>
      <c r="B1" s="63"/>
      <c r="C1" s="63"/>
    </row>
    <row r="2" spans="1:3" ht="42" customHeight="1">
      <c r="A2" s="64" t="s">
        <v>26</v>
      </c>
      <c r="B2" s="64"/>
      <c r="C2" s="64"/>
    </row>
    <row r="3" spans="1:3" ht="19.5">
      <c r="A3" s="63" t="s">
        <v>22</v>
      </c>
      <c r="B3" s="63"/>
      <c r="C3" s="63"/>
    </row>
    <row r="4" spans="1:3" ht="19.5" thickBot="1">
      <c r="A4" s="2"/>
      <c r="B4" s="2"/>
      <c r="C4" s="2"/>
    </row>
    <row r="5" spans="1:3" ht="21" customHeight="1">
      <c r="A5" s="65" t="s">
        <v>1</v>
      </c>
      <c r="B5" s="67" t="s">
        <v>2</v>
      </c>
      <c r="C5" s="68"/>
    </row>
    <row r="6" spans="1:3" ht="24" customHeight="1">
      <c r="A6" s="66"/>
      <c r="B6" s="69" t="s">
        <v>27</v>
      </c>
      <c r="C6" s="70"/>
    </row>
    <row r="7" spans="1:3" ht="19.5" customHeight="1" thickBot="1">
      <c r="A7" s="66"/>
      <c r="B7" s="8" t="s">
        <v>3</v>
      </c>
      <c r="C7" s="9" t="s">
        <v>4</v>
      </c>
    </row>
    <row r="8" spans="1:3" s="1" customFormat="1" ht="19.5" customHeight="1" thickBot="1">
      <c r="A8" s="10" t="s">
        <v>5</v>
      </c>
      <c r="B8" s="55">
        <v>1251.9</v>
      </c>
      <c r="C8" s="56"/>
    </row>
    <row r="9" spans="1:3" s="1" customFormat="1" ht="32.25" customHeight="1">
      <c r="A9" s="11" t="s">
        <v>6</v>
      </c>
      <c r="B9" s="35">
        <v>275319.61</v>
      </c>
      <c r="C9" s="36">
        <v>373890.15</v>
      </c>
    </row>
    <row r="10" spans="1:3" s="1" customFormat="1" ht="23.25" customHeight="1">
      <c r="A10" s="12" t="s">
        <v>12</v>
      </c>
      <c r="B10" s="37">
        <f>13927.77+32040.05+7613.3</f>
        <v>53581.12</v>
      </c>
      <c r="C10" s="38">
        <f>14871.51+36109.74+8035.95</f>
        <v>59017.2</v>
      </c>
    </row>
    <row r="11" spans="1:3" s="1" customFormat="1" ht="23.25" customHeight="1" thickBot="1">
      <c r="A11" s="13" t="s">
        <v>7</v>
      </c>
      <c r="B11" s="37">
        <v>31532.01</v>
      </c>
      <c r="C11" s="38">
        <v>37396.21</v>
      </c>
    </row>
    <row r="12" spans="1:3" s="1" customFormat="1" ht="34.5" customHeight="1">
      <c r="A12" s="14" t="s">
        <v>16</v>
      </c>
      <c r="B12" s="46"/>
      <c r="C12" s="22"/>
    </row>
    <row r="13" spans="1:3" s="1" customFormat="1" ht="21.75" customHeight="1">
      <c r="A13" s="15" t="s">
        <v>9</v>
      </c>
      <c r="B13" s="39">
        <v>21918.05</v>
      </c>
      <c r="C13" s="40">
        <v>28161.57</v>
      </c>
    </row>
    <row r="14" spans="1:3" s="1" customFormat="1" ht="30" customHeight="1">
      <c r="A14" s="16" t="s">
        <v>21</v>
      </c>
      <c r="B14" s="41">
        <f>60745.93</f>
        <v>60745.93</v>
      </c>
      <c r="C14" s="42">
        <v>77634.59</v>
      </c>
    </row>
    <row r="15" spans="1:3" s="1" customFormat="1" ht="21.75" customHeight="1">
      <c r="A15" s="17" t="s">
        <v>14</v>
      </c>
      <c r="B15" s="44">
        <v>40281.82</v>
      </c>
      <c r="C15" s="42">
        <v>51756.39</v>
      </c>
    </row>
    <row r="16" spans="1:3" s="1" customFormat="1" ht="32.25" customHeight="1">
      <c r="A16" s="18" t="s">
        <v>15</v>
      </c>
      <c r="B16" s="43">
        <v>58645.59</v>
      </c>
      <c r="C16" s="45">
        <v>75351.22</v>
      </c>
    </row>
    <row r="17" spans="1:3" s="1" customFormat="1" ht="22.5" customHeight="1">
      <c r="A17" s="17" t="s">
        <v>17</v>
      </c>
      <c r="B17" s="41">
        <v>15757.3</v>
      </c>
      <c r="C17" s="42">
        <v>20245.88</v>
      </c>
    </row>
    <row r="18" spans="1:3" s="1" customFormat="1" ht="22.5" customHeight="1">
      <c r="A18" s="17" t="s">
        <v>18</v>
      </c>
      <c r="B18" s="41">
        <v>12676.93</v>
      </c>
      <c r="C18" s="42">
        <v>16288.04</v>
      </c>
    </row>
    <row r="19" spans="1:3" s="1" customFormat="1" ht="21.75" customHeight="1" thickBot="1">
      <c r="A19" s="19" t="s">
        <v>10</v>
      </c>
      <c r="B19" s="44">
        <v>22325.67</v>
      </c>
      <c r="C19" s="42">
        <v>27400.44</v>
      </c>
    </row>
    <row r="20" spans="1:3" ht="18.75" customHeight="1">
      <c r="A20" s="20" t="s">
        <v>11</v>
      </c>
      <c r="B20" s="57">
        <v>29294.46</v>
      </c>
      <c r="C20" s="59">
        <v>37557</v>
      </c>
    </row>
    <row r="21" spans="1:3" ht="14.25" customHeight="1" thickBot="1">
      <c r="A21" s="21" t="s">
        <v>8</v>
      </c>
      <c r="B21" s="58"/>
      <c r="C21" s="60"/>
    </row>
    <row r="22" spans="1:3" ht="23.25" customHeight="1">
      <c r="A22" s="15" t="s">
        <v>29</v>
      </c>
      <c r="B22" s="47">
        <f>1320+1800+3150</f>
        <v>6270</v>
      </c>
      <c r="C22" s="48"/>
    </row>
    <row r="23" spans="1:3" ht="28.5" customHeight="1">
      <c r="A23" s="15" t="s">
        <v>30</v>
      </c>
      <c r="B23" s="47">
        <v>1530</v>
      </c>
      <c r="C23" s="48"/>
    </row>
    <row r="24" spans="1:3" ht="17.25" customHeight="1">
      <c r="A24" s="50" t="s">
        <v>35</v>
      </c>
      <c r="B24" s="53"/>
      <c r="C24" s="54"/>
    </row>
    <row r="25" spans="1:3" ht="17.25" customHeight="1">
      <c r="A25" s="51" t="s">
        <v>38</v>
      </c>
      <c r="B25" s="53"/>
      <c r="C25" s="23">
        <v>586</v>
      </c>
    </row>
    <row r="26" spans="1:3" ht="17.25" customHeight="1">
      <c r="A26" s="51" t="s">
        <v>40</v>
      </c>
      <c r="B26" s="53"/>
      <c r="C26" s="23">
        <v>6250</v>
      </c>
    </row>
    <row r="27" spans="1:3" ht="17.25" customHeight="1">
      <c r="A27" s="51" t="s">
        <v>33</v>
      </c>
      <c r="B27" s="53"/>
      <c r="C27" s="23">
        <v>580</v>
      </c>
    </row>
    <row r="28" spans="1:3" ht="17.25" customHeight="1">
      <c r="A28" s="51" t="s">
        <v>41</v>
      </c>
      <c r="B28" s="53"/>
      <c r="C28" s="23">
        <v>1642.5</v>
      </c>
    </row>
    <row r="29" spans="1:3" ht="17.25" customHeight="1">
      <c r="A29" s="51" t="s">
        <v>39</v>
      </c>
      <c r="B29" s="53"/>
      <c r="C29" s="23">
        <v>1748</v>
      </c>
    </row>
    <row r="30" spans="1:3" ht="17.25" customHeight="1">
      <c r="A30" s="51" t="s">
        <v>34</v>
      </c>
      <c r="B30" s="53"/>
      <c r="C30" s="23">
        <f>652.78+480.69</f>
        <v>1133.47</v>
      </c>
    </row>
    <row r="31" spans="1:3" ht="17.25" customHeight="1">
      <c r="A31" s="52" t="s">
        <v>36</v>
      </c>
      <c r="B31" s="53"/>
      <c r="C31" s="23"/>
    </row>
    <row r="32" spans="1:3" ht="21" customHeight="1">
      <c r="A32" s="51" t="s">
        <v>42</v>
      </c>
      <c r="B32" s="53"/>
      <c r="C32" s="23">
        <v>9898.5</v>
      </c>
    </row>
    <row r="33" spans="1:3" ht="17.25" customHeight="1" thickBot="1">
      <c r="A33" s="51" t="s">
        <v>37</v>
      </c>
      <c r="B33" s="53"/>
      <c r="C33" s="23">
        <v>1462</v>
      </c>
    </row>
    <row r="34" spans="1:3" ht="15" customHeight="1" thickBot="1">
      <c r="A34" s="61" t="s">
        <v>13</v>
      </c>
      <c r="B34" s="62"/>
      <c r="C34" s="71"/>
    </row>
    <row r="35" spans="1:3" ht="22.5" customHeight="1" thickBot="1">
      <c r="A35" s="24" t="s">
        <v>28</v>
      </c>
      <c r="B35" s="25">
        <f>C35</f>
        <v>3426</v>
      </c>
      <c r="C35" s="26">
        <v>3426</v>
      </c>
    </row>
    <row r="36" spans="1:3" ht="18.75" customHeight="1" thickBot="1">
      <c r="A36" s="24" t="s">
        <v>19</v>
      </c>
      <c r="B36" s="25">
        <f>C36</f>
        <v>5872.3</v>
      </c>
      <c r="C36" s="26">
        <v>5872.3</v>
      </c>
    </row>
    <row r="37" spans="1:3" ht="20.25" customHeight="1" thickBot="1">
      <c r="A37" s="24" t="s">
        <v>20</v>
      </c>
      <c r="B37" s="25">
        <f>C37</f>
        <v>8855</v>
      </c>
      <c r="C37" s="26">
        <v>8855</v>
      </c>
    </row>
    <row r="38" spans="1:3" ht="16.5" thickBot="1">
      <c r="A38" s="27" t="s">
        <v>24</v>
      </c>
      <c r="B38" s="28">
        <f>B20+B19+B18+B17+B16+B15+B14+B13+B11+B10+B9+B35+B36+B37</f>
        <v>640231.79</v>
      </c>
      <c r="C38" s="28">
        <f>C20+C19+C18+C17+C16+C15+C14+C13+C11+C10+C9+C35+C36+C37</f>
        <v>822851.9900000002</v>
      </c>
    </row>
    <row r="39" spans="1:3" ht="16.5" thickBot="1">
      <c r="A39" s="29" t="s">
        <v>25</v>
      </c>
      <c r="B39" s="30">
        <f>B38</f>
        <v>640231.79</v>
      </c>
      <c r="C39" s="31"/>
    </row>
    <row r="40" spans="1:3" ht="16.5" thickBot="1">
      <c r="A40" s="32" t="s">
        <v>23</v>
      </c>
      <c r="B40" s="33">
        <f>B39/C38</f>
        <v>0.7780643393716528</v>
      </c>
      <c r="C40" s="34"/>
    </row>
    <row r="41" spans="1:2" ht="18.75">
      <c r="A41" s="6"/>
      <c r="B41" s="6"/>
    </row>
    <row r="42" spans="1:3" ht="18.75">
      <c r="A42" s="3" t="s">
        <v>31</v>
      </c>
      <c r="B42" s="4"/>
      <c r="C42" s="49">
        <f>C25+C26+C27+C28+C29+C30+C32+C33</f>
        <v>23300.47</v>
      </c>
    </row>
    <row r="43" spans="1:3" ht="18.75">
      <c r="A43" s="7" t="s">
        <v>32</v>
      </c>
      <c r="B43" s="4"/>
      <c r="C43" s="5">
        <f>B20+B22+B23-C42</f>
        <v>13793.989999999998</v>
      </c>
    </row>
    <row r="44" spans="1:3" ht="18.75">
      <c r="A44" s="4"/>
      <c r="B44" s="4"/>
      <c r="C44" s="4"/>
    </row>
  </sheetData>
  <sheetProtection/>
  <mergeCells count="10">
    <mergeCell ref="B8:C8"/>
    <mergeCell ref="B20:B21"/>
    <mergeCell ref="C20:C21"/>
    <mergeCell ref="A34:C34"/>
    <mergeCell ref="A1:C1"/>
    <mergeCell ref="A2:C2"/>
    <mergeCell ref="A3:C3"/>
    <mergeCell ref="A5:A7"/>
    <mergeCell ref="B5:C5"/>
    <mergeCell ref="B6:C6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UKNuser</dc:creator>
  <cp:keywords/>
  <dc:description/>
  <cp:lastModifiedBy>Admin</cp:lastModifiedBy>
  <cp:lastPrinted>2017-02-19T03:45:53Z</cp:lastPrinted>
  <dcterms:created xsi:type="dcterms:W3CDTF">2014-03-11T05:37:36Z</dcterms:created>
  <dcterms:modified xsi:type="dcterms:W3CDTF">2017-02-19T03:59:46Z</dcterms:modified>
  <cp:category/>
  <cp:version/>
  <cp:contentType/>
  <cp:contentStatus/>
</cp:coreProperties>
</file>